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0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<sst xmlns="http://schemas.openxmlformats.org/spreadsheetml/2006/main" count="46" uniqueCount="31">
  <si>
    <t>机械产品设计公司工资清单</t>
  </si>
  <si>
    <t>姓名</t>
  </si>
  <si>
    <t>月份</t>
  </si>
  <si>
    <t>基本工资</t>
  </si>
  <si>
    <t>岗位</t>
  </si>
  <si>
    <t>岗位津贴</t>
  </si>
  <si>
    <t>考核合格</t>
  </si>
  <si>
    <t>绩效考核</t>
  </si>
  <si>
    <t>出勤天数</t>
  </si>
  <si>
    <t>全勤奖</t>
  </si>
  <si>
    <t>加班天数</t>
  </si>
  <si>
    <t>加班费</t>
  </si>
  <si>
    <t>工资总额</t>
  </si>
  <si>
    <t>扣公积金费</t>
  </si>
  <si>
    <t>扣税费</t>
  </si>
  <si>
    <t>实发工资</t>
  </si>
  <si>
    <t>李明</t>
  </si>
  <si>
    <t>技术</t>
  </si>
  <si>
    <t>是</t>
  </si>
  <si>
    <t>赵一龙</t>
  </si>
  <si>
    <t>技工</t>
  </si>
  <si>
    <t>付宏艳</t>
  </si>
  <si>
    <t>李克强</t>
  </si>
  <si>
    <t>否</t>
  </si>
  <si>
    <t>尚传博</t>
  </si>
  <si>
    <t>管理</t>
  </si>
  <si>
    <t>谭付洋</t>
  </si>
  <si>
    <t>刘欣</t>
  </si>
  <si>
    <t>梁燕</t>
  </si>
  <si>
    <t>徐小慧</t>
  </si>
  <si>
    <t>杨玉兰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</si>
</sst>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N27" sqref="N27"/>
    </sheetView>
  </sheetViews>
  <sheetFormatPr defaultColWidth="9" defaultRowHeight="14.25"/>
  <cols>
    <col min="13" max="13" width="10.875" customWidth="1"/>
    <col min="14" max="14" width="9" customWidth="1"/>
  </cols>
  <sheetData>
    <row r="1" ht="20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2" t="s">
        <v>16</v>
      </c>
      <c r="B3" s="3">
        <v>2021.09</v>
      </c>
      <c r="C3" s="3">
        <v>7000</v>
      </c>
      <c r="D3" s="2" t="s">
        <v>17</v>
      </c>
      <c r="E3" s="3">
        <f>IF(D3="管理",800,(IF(D3="技术",1000,700)))</f>
        <v>1000</v>
      </c>
      <c r="F3" s="2" t="s">
        <v>18</v>
      </c>
      <c r="G3" s="3">
        <f>IF(F3="是",1000,600)</f>
        <v>1000</v>
      </c>
      <c r="H3" s="3">
        <v>25</v>
      </c>
      <c r="I3" s="3">
        <f>IF(H3=25,500,(IF(H3&gt;=20,400,300)))</f>
        <v>500</v>
      </c>
      <c r="J3" s="3">
        <v>5</v>
      </c>
      <c r="K3" s="3">
        <f>J3*100</f>
        <v>500</v>
      </c>
      <c r="L3" s="3">
        <f>C3+E3+G3+I3+K3</f>
        <v>10000</v>
      </c>
      <c r="M3" s="3">
        <f>IF(D3="管理",400,(IF(D3="技术",300,200)))</f>
        <v>300</v>
      </c>
      <c r="N3" s="3">
        <f>IF(L3&gt;=10000,380,IF(L3&gt;=9000,200,100))</f>
        <v>380</v>
      </c>
      <c r="O3" s="3">
        <f>L3-M3-N3</f>
        <v>9320</v>
      </c>
    </row>
    <row r="4" spans="1:15">
      <c r="A4" s="2" t="s">
        <v>19</v>
      </c>
      <c r="B4" s="3">
        <v>2021.09</v>
      </c>
      <c r="C4" s="3">
        <v>5500</v>
      </c>
      <c r="D4" s="2" t="s">
        <v>20</v>
      </c>
      <c r="E4" s="3">
        <f t="shared" ref="E4:E12" si="0">IF(D4="管理",800,(IF(D4="技术",1000,700)))</f>
        <v>700</v>
      </c>
      <c r="F4" s="2" t="s">
        <v>18</v>
      </c>
      <c r="G4" s="3">
        <f t="shared" ref="G4:G12" si="1">IF(F4="是",1000,600)</f>
        <v>1000</v>
      </c>
      <c r="H4" s="3">
        <v>25</v>
      </c>
      <c r="I4" s="3">
        <f t="shared" ref="I4:I12" si="2">IF(H4=25,500,(IF(H4&gt;=20,400,300)))</f>
        <v>500</v>
      </c>
      <c r="J4" s="3">
        <v>6</v>
      </c>
      <c r="K4" s="3">
        <f t="shared" ref="K4:K12" si="3">J4*100</f>
        <v>600</v>
      </c>
      <c r="L4" s="3">
        <f t="shared" ref="L4:L12" si="4">C4+E4+G4+I4+K4</f>
        <v>8300</v>
      </c>
      <c r="M4" s="3">
        <f t="shared" ref="M4:M12" si="5">IF(D4="管理",400,(IF(D4="技术",300,200)))</f>
        <v>200</v>
      </c>
      <c r="N4" s="3">
        <f t="shared" ref="N4:N12" si="6">IF(L4&gt;=10000,380,IF(L4&gt;=9000,200,100))</f>
        <v>100</v>
      </c>
      <c r="O4" s="3">
        <f t="shared" ref="O4:O12" si="7">L4-M4-N4</f>
        <v>8000</v>
      </c>
    </row>
    <row r="5" spans="1:15">
      <c r="A5" s="2" t="s">
        <v>21</v>
      </c>
      <c r="B5" s="3">
        <v>2021.09</v>
      </c>
      <c r="C5" s="3">
        <v>7000</v>
      </c>
      <c r="D5" s="2" t="s">
        <v>17</v>
      </c>
      <c r="E5" s="3">
        <f t="shared" si="0"/>
        <v>1000</v>
      </c>
      <c r="F5" s="2" t="s">
        <v>18</v>
      </c>
      <c r="G5" s="3">
        <f t="shared" si="1"/>
        <v>1000</v>
      </c>
      <c r="H5" s="3">
        <v>23</v>
      </c>
      <c r="I5" s="3">
        <f t="shared" si="2"/>
        <v>400</v>
      </c>
      <c r="J5" s="3">
        <v>2</v>
      </c>
      <c r="K5" s="3">
        <f t="shared" si="3"/>
        <v>200</v>
      </c>
      <c r="L5" s="3">
        <f t="shared" si="4"/>
        <v>9600</v>
      </c>
      <c r="M5" s="3">
        <f t="shared" si="5"/>
        <v>300</v>
      </c>
      <c r="N5" s="3">
        <f t="shared" si="6"/>
        <v>200</v>
      </c>
      <c r="O5" s="3">
        <f t="shared" si="7"/>
        <v>9100</v>
      </c>
    </row>
    <row r="6" spans="1:15">
      <c r="A6" s="2" t="s">
        <v>22</v>
      </c>
      <c r="B6" s="3">
        <v>2021.09</v>
      </c>
      <c r="C6" s="3">
        <v>7000</v>
      </c>
      <c r="D6" s="2" t="s">
        <v>17</v>
      </c>
      <c r="E6" s="3">
        <f t="shared" si="0"/>
        <v>1000</v>
      </c>
      <c r="F6" s="2" t="s">
        <v>23</v>
      </c>
      <c r="G6" s="3">
        <f t="shared" si="1"/>
        <v>600</v>
      </c>
      <c r="H6" s="3">
        <v>20</v>
      </c>
      <c r="I6" s="3">
        <f t="shared" si="2"/>
        <v>400</v>
      </c>
      <c r="J6" s="3">
        <v>5</v>
      </c>
      <c r="K6" s="3">
        <f t="shared" si="3"/>
        <v>500</v>
      </c>
      <c r="L6" s="3">
        <f t="shared" si="4"/>
        <v>9500</v>
      </c>
      <c r="M6" s="3">
        <f t="shared" si="5"/>
        <v>300</v>
      </c>
      <c r="N6" s="3">
        <f t="shared" si="6"/>
        <v>200</v>
      </c>
      <c r="O6" s="3">
        <f t="shared" si="7"/>
        <v>9000</v>
      </c>
    </row>
    <row r="7" spans="1:15">
      <c r="A7" s="2" t="s">
        <v>24</v>
      </c>
      <c r="B7" s="3">
        <v>2021.09</v>
      </c>
      <c r="C7" s="3">
        <v>6000</v>
      </c>
      <c r="D7" s="2" t="s">
        <v>25</v>
      </c>
      <c r="E7" s="3">
        <f t="shared" si="0"/>
        <v>800</v>
      </c>
      <c r="F7" s="2" t="s">
        <v>18</v>
      </c>
      <c r="G7" s="3">
        <f t="shared" si="1"/>
        <v>1000</v>
      </c>
      <c r="H7" s="3">
        <v>25</v>
      </c>
      <c r="I7" s="3">
        <f t="shared" si="2"/>
        <v>500</v>
      </c>
      <c r="J7" s="3">
        <v>1</v>
      </c>
      <c r="K7" s="3">
        <f t="shared" si="3"/>
        <v>100</v>
      </c>
      <c r="L7" s="3">
        <f t="shared" si="4"/>
        <v>8400</v>
      </c>
      <c r="M7" s="3">
        <f t="shared" si="5"/>
        <v>400</v>
      </c>
      <c r="N7" s="3">
        <f t="shared" si="6"/>
        <v>100</v>
      </c>
      <c r="O7" s="3">
        <f t="shared" si="7"/>
        <v>7900</v>
      </c>
    </row>
    <row r="8" spans="1:15">
      <c r="A8" s="2" t="s">
        <v>26</v>
      </c>
      <c r="B8" s="3">
        <v>2021.09</v>
      </c>
      <c r="C8" s="3">
        <v>6000</v>
      </c>
      <c r="D8" s="2" t="s">
        <v>17</v>
      </c>
      <c r="E8" s="3">
        <f t="shared" si="0"/>
        <v>1000</v>
      </c>
      <c r="F8" s="2" t="s">
        <v>18</v>
      </c>
      <c r="G8" s="3">
        <f t="shared" si="1"/>
        <v>1000</v>
      </c>
      <c r="H8" s="3">
        <v>24</v>
      </c>
      <c r="I8" s="3">
        <f t="shared" si="2"/>
        <v>400</v>
      </c>
      <c r="J8" s="3"/>
      <c r="K8" s="3">
        <f t="shared" si="3"/>
        <v>0</v>
      </c>
      <c r="L8" s="3">
        <f t="shared" si="4"/>
        <v>8400</v>
      </c>
      <c r="M8" s="3">
        <f t="shared" si="5"/>
        <v>300</v>
      </c>
      <c r="N8" s="3">
        <f t="shared" si="6"/>
        <v>100</v>
      </c>
      <c r="O8" s="3">
        <f t="shared" si="7"/>
        <v>8000</v>
      </c>
    </row>
    <row r="9" spans="1:15">
      <c r="A9" s="2" t="s">
        <v>27</v>
      </c>
      <c r="B9" s="3">
        <v>2021.09</v>
      </c>
      <c r="C9" s="3">
        <v>7000</v>
      </c>
      <c r="D9" s="2" t="s">
        <v>25</v>
      </c>
      <c r="E9" s="3">
        <f t="shared" si="0"/>
        <v>800</v>
      </c>
      <c r="F9" s="2" t="s">
        <v>23</v>
      </c>
      <c r="G9" s="3">
        <f t="shared" si="1"/>
        <v>600</v>
      </c>
      <c r="H9" s="3">
        <v>23</v>
      </c>
      <c r="I9" s="3">
        <f t="shared" si="2"/>
        <v>400</v>
      </c>
      <c r="J9" s="3">
        <v>2</v>
      </c>
      <c r="K9" s="3">
        <f t="shared" si="3"/>
        <v>200</v>
      </c>
      <c r="L9" s="3">
        <f t="shared" si="4"/>
        <v>9000</v>
      </c>
      <c r="M9" s="3">
        <f t="shared" si="5"/>
        <v>400</v>
      </c>
      <c r="N9" s="3">
        <f t="shared" si="6"/>
        <v>200</v>
      </c>
      <c r="O9" s="3">
        <f t="shared" si="7"/>
        <v>8400</v>
      </c>
    </row>
    <row r="10" spans="1:15">
      <c r="A10" s="2" t="s">
        <v>28</v>
      </c>
      <c r="B10" s="3">
        <v>2021.09</v>
      </c>
      <c r="C10" s="3">
        <v>5500</v>
      </c>
      <c r="D10" s="2" t="s">
        <v>25</v>
      </c>
      <c r="E10" s="3">
        <f t="shared" si="0"/>
        <v>800</v>
      </c>
      <c r="F10" s="2" t="s">
        <v>18</v>
      </c>
      <c r="G10" s="3">
        <f t="shared" si="1"/>
        <v>1000</v>
      </c>
      <c r="H10" s="3">
        <v>25</v>
      </c>
      <c r="I10" s="3">
        <f t="shared" si="2"/>
        <v>500</v>
      </c>
      <c r="J10" s="3">
        <v>4</v>
      </c>
      <c r="K10" s="3">
        <f t="shared" si="3"/>
        <v>400</v>
      </c>
      <c r="L10" s="3">
        <f t="shared" si="4"/>
        <v>8200</v>
      </c>
      <c r="M10" s="3">
        <f t="shared" si="5"/>
        <v>400</v>
      </c>
      <c r="N10" s="3">
        <f t="shared" si="6"/>
        <v>100</v>
      </c>
      <c r="O10" s="3">
        <f t="shared" si="7"/>
        <v>7700</v>
      </c>
    </row>
    <row r="11" spans="1:15">
      <c r="A11" s="2" t="s">
        <v>29</v>
      </c>
      <c r="B11" s="3">
        <v>2021.09</v>
      </c>
      <c r="C11" s="3">
        <v>7000</v>
      </c>
      <c r="D11" s="2" t="s">
        <v>25</v>
      </c>
      <c r="E11" s="3">
        <f t="shared" si="0"/>
        <v>800</v>
      </c>
      <c r="F11" s="2" t="s">
        <v>18</v>
      </c>
      <c r="G11" s="3">
        <f t="shared" si="1"/>
        <v>1000</v>
      </c>
      <c r="H11" s="3">
        <v>19</v>
      </c>
      <c r="I11" s="3">
        <f t="shared" si="2"/>
        <v>300</v>
      </c>
      <c r="J11" s="3">
        <v>2</v>
      </c>
      <c r="K11" s="3">
        <f t="shared" si="3"/>
        <v>200</v>
      </c>
      <c r="L11" s="3">
        <f t="shared" si="4"/>
        <v>9300</v>
      </c>
      <c r="M11" s="3">
        <f t="shared" si="5"/>
        <v>400</v>
      </c>
      <c r="N11" s="3">
        <f t="shared" si="6"/>
        <v>200</v>
      </c>
      <c r="O11" s="3">
        <f t="shared" si="7"/>
        <v>8700</v>
      </c>
    </row>
    <row r="12" spans="1:15">
      <c r="A12" s="2" t="s">
        <v>30</v>
      </c>
      <c r="B12" s="3">
        <v>2021.09</v>
      </c>
      <c r="C12" s="3">
        <v>5500</v>
      </c>
      <c r="D12" s="2" t="s">
        <v>20</v>
      </c>
      <c r="E12" s="3">
        <f t="shared" si="0"/>
        <v>700</v>
      </c>
      <c r="F12" s="2" t="s">
        <v>18</v>
      </c>
      <c r="G12" s="3">
        <f t="shared" si="1"/>
        <v>1000</v>
      </c>
      <c r="H12" s="3">
        <v>25</v>
      </c>
      <c r="I12" s="3">
        <f t="shared" si="2"/>
        <v>500</v>
      </c>
      <c r="J12" s="3">
        <v>6</v>
      </c>
      <c r="K12" s="3">
        <f t="shared" si="3"/>
        <v>600</v>
      </c>
      <c r="L12" s="3">
        <f t="shared" si="4"/>
        <v>8300</v>
      </c>
      <c r="M12" s="3">
        <f t="shared" si="5"/>
        <v>200</v>
      </c>
      <c r="N12" s="3">
        <f t="shared" si="6"/>
        <v>100</v>
      </c>
      <c r="O12" s="3">
        <f t="shared" si="7"/>
        <v>8000</v>
      </c>
    </row>
  </sheetData>
  <mergeCells count="1">
    <mergeCell ref="A1:O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iii</dc:creator>
  <cp:lastModifiedBy>航子</cp:lastModifiedBy>
  <dcterms:created xsi:type="dcterms:W3CDTF">2021-10-10T10:01:00Z</dcterms:created>
  <dcterms:modified xsi:type="dcterms:W3CDTF">2026-01-15T06:04:09Z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55840AB7D0FF49DEBA8690ED69C3FAE1_12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